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15" windowHeight="5085" firstSheet="1" activeTab="3"/>
  </bookViews>
  <sheets>
    <sheet name="nguyen lieu " sheetId="1" r:id="rId1"/>
    <sheet name="dinh muc" sheetId="2" r:id="rId2"/>
    <sheet name="nhap kho" sheetId="3" r:id="rId3"/>
    <sheet name="bao cao" sheetId="4" r:id="rId4"/>
    <sheet name="kho nguyen lieu" sheetId="5" r:id="rId5"/>
  </sheets>
  <definedNames>
    <definedName name="tenvt">'nguyen lieu '!$A$2:$C$4</definedName>
  </definedNames>
  <calcPr fullCalcOnLoad="1"/>
</workbook>
</file>

<file path=xl/sharedStrings.xml><?xml version="1.0" encoding="utf-8"?>
<sst xmlns="http://schemas.openxmlformats.org/spreadsheetml/2006/main" count="98" uniqueCount="45">
  <si>
    <t>MAÕ NL</t>
  </si>
  <si>
    <t>TEÂN NGUYEÂN LIEÄU</t>
  </si>
  <si>
    <t>ÑVT</t>
  </si>
  <si>
    <t>ÑG</t>
  </si>
  <si>
    <t>ÑÖÔØNG</t>
  </si>
  <si>
    <t>KG</t>
  </si>
  <si>
    <t>BO</t>
  </si>
  <si>
    <t>BOÄT</t>
  </si>
  <si>
    <t>TR</t>
  </si>
  <si>
    <t>TRÖÙNG</t>
  </si>
  <si>
    <t>QUAÛ</t>
  </si>
  <si>
    <t>Baûng 2: ÑÒNH MÖÙC NGUYEÂN LIEÄU MOÃI ÑÔN VÒ SAÛN PHAÅM</t>
  </si>
  <si>
    <t>K.LÖÔÏNG NGUYEÂN LIEÄU CHO 1 SP</t>
  </si>
  <si>
    <t>SPA</t>
  </si>
  <si>
    <t>SPB</t>
  </si>
  <si>
    <t>SPC</t>
  </si>
  <si>
    <t>Baûng 3: XUAÁT KHO NGUYEÂN LIEÄU NAÊM 2001</t>
  </si>
  <si>
    <t>MAÕ CT</t>
  </si>
  <si>
    <t>NGÖÔØI NHAÄN</t>
  </si>
  <si>
    <t>SÖÛ DUÏNG CHO SP</t>
  </si>
  <si>
    <t>SOÁ LG</t>
  </si>
  <si>
    <t>Haø</t>
  </si>
  <si>
    <t>?</t>
  </si>
  <si>
    <t>Khôûi</t>
  </si>
  <si>
    <t>Yeán</t>
  </si>
  <si>
    <t>Dung</t>
  </si>
  <si>
    <t>…</t>
  </si>
  <si>
    <t>……</t>
  </si>
  <si>
    <t>….</t>
  </si>
  <si>
    <t>Baûng 4: NHAÄP KHO THAØNH PHAÅM NAÊM 2001</t>
  </si>
  <si>
    <t>NGAØY</t>
  </si>
  <si>
    <t>NGÖÔØI NHAÄP</t>
  </si>
  <si>
    <t>SAÛN PHAÅM</t>
  </si>
  <si>
    <t>SOÁ LÖÔÏNG</t>
  </si>
  <si>
    <t>Thuùy</t>
  </si>
  <si>
    <t>Duõng</t>
  </si>
  <si>
    <t>Loan</t>
  </si>
  <si>
    <t>Huøng</t>
  </si>
  <si>
    <t>ñieäp</t>
  </si>
  <si>
    <t>Baûng 5: BAÙO CAÙO TÌNH HÌNH SÖÛ DUÏNG NGUYEÂN LIEÄU</t>
  </si>
  <si>
    <t>MAÕ SP</t>
  </si>
  <si>
    <t>KL NGUYEÂN LIEÄU ÑAÕ XUAÁT</t>
  </si>
  <si>
    <t>KL NGUYEÂN LIEÄU ÑAÕ DUØNG</t>
  </si>
  <si>
    <t>COÄNG</t>
  </si>
  <si>
    <t>CHÖA SD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</si>
</sst>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12"/>
      <name val="VNI-Times"/>
      <family val="0"/>
    </font>
    <font>
      <b/>
      <sz val="9"/>
      <color indexed="8"/>
      <name val="VNI-Times"/>
      <family val="0"/>
    </font>
    <font>
      <sz val="9"/>
      <color indexed="8"/>
      <name val="VNI-Times"/>
      <family val="0"/>
    </font>
    <font>
      <sz val="9"/>
      <color indexed="8"/>
      <name val="VNI-Swiss-Condense"/>
      <family val="0"/>
    </font>
    <font>
      <sz val="9"/>
      <name val="VNI-Times"/>
      <family val="0"/>
    </font>
    <font>
      <b/>
      <sz val="10"/>
      <color indexed="8"/>
      <name val="VNI-Swiss-Condense"/>
      <family val="0"/>
    </font>
    <font>
      <sz val="10"/>
      <color indexed="8"/>
      <name val="VNI-Times"/>
      <family val="0"/>
    </font>
    <font>
      <b/>
      <sz val="10"/>
      <color indexed="8"/>
      <name val="VNI-Times"/>
      <family val="0"/>
    </font>
    <font>
      <b/>
      <i/>
      <u val="single"/>
      <sz val="10"/>
      <color indexed="8"/>
      <name val="VNI-Times"/>
      <family val="0"/>
    </font>
    <font>
      <b/>
      <sz val="1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lightGray">
        <fgColor indexed="8"/>
        <bgColor indexed="22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justify" wrapText="1"/>
    </xf>
    <xf numFmtId="0" fontId="5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justify" vertical="top" wrapText="1"/>
    </xf>
    <xf numFmtId="0" fontId="4" fillId="2" borderId="9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wrapText="1"/>
    </xf>
    <xf numFmtId="0" fontId="2" fillId="0" borderId="9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F2" sqref="F2"/>
    </sheetView>
  </sheetViews>
  <sheetFormatPr defaultColWidth="9.140625" defaultRowHeight="12.75"/>
  <cols>
    <col min="1" max="3" width="13.7109375" style="0" customWidth="1"/>
  </cols>
  <sheetData>
    <row r="1" spans="1:6" ht="27.75" thickBot="1">
      <c r="A1" s="1" t="s">
        <v>0</v>
      </c>
      <c r="B1" s="2" t="s">
        <v>1</v>
      </c>
      <c r="C1" s="2" t="s">
        <v>2</v>
      </c>
      <c r="F1" s="26">
        <f ca="1">INT(RAND()*68)</f>
        <v>27</v>
      </c>
    </row>
    <row r="2" spans="1:3" ht="13.5">
      <c r="A2" s="3" t="s">
        <v>3</v>
      </c>
      <c r="B2" s="4" t="s">
        <v>4</v>
      </c>
      <c r="C2" s="4" t="s">
        <v>5</v>
      </c>
    </row>
    <row r="3" spans="1:3" ht="13.5">
      <c r="A3" s="5" t="s">
        <v>6</v>
      </c>
      <c r="B3" s="6" t="s">
        <v>7</v>
      </c>
      <c r="C3" s="6" t="s">
        <v>5</v>
      </c>
    </row>
    <row r="4" spans="1:3" ht="14.25" thickBot="1">
      <c r="A4" s="7" t="s">
        <v>8</v>
      </c>
      <c r="B4" s="8" t="s">
        <v>9</v>
      </c>
      <c r="C4" s="8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E9"/>
  <sheetViews>
    <sheetView workbookViewId="0" topLeftCell="A1">
      <selection activeCell="C7" sqref="C7:E9"/>
    </sheetView>
  </sheetViews>
  <sheetFormatPr defaultColWidth="9.140625" defaultRowHeight="12.75"/>
  <cols>
    <col min="5" max="5" width="14.57421875" style="0" customWidth="1"/>
  </cols>
  <sheetData>
    <row r="3" ht="13.5" thickBot="1"/>
    <row r="4" spans="2:5" ht="13.5">
      <c r="B4" s="9" t="s">
        <v>11</v>
      </c>
      <c r="C4" s="10"/>
      <c r="D4" s="10"/>
      <c r="E4" s="11"/>
    </row>
    <row r="5" spans="2:5" ht="19.5" customHeight="1">
      <c r="B5" s="12" t="s">
        <v>0</v>
      </c>
      <c r="C5" s="13" t="s">
        <v>12</v>
      </c>
      <c r="D5" s="13"/>
      <c r="E5" s="13"/>
    </row>
    <row r="6" spans="2:5" ht="13.5">
      <c r="B6" s="12"/>
      <c r="C6" s="14" t="s">
        <v>13</v>
      </c>
      <c r="D6" s="14" t="s">
        <v>14</v>
      </c>
      <c r="E6" s="14" t="s">
        <v>15</v>
      </c>
    </row>
    <row r="7" spans="2:5" ht="13.5">
      <c r="B7" s="15" t="s">
        <v>3</v>
      </c>
      <c r="C7" s="14">
        <v>0.2</v>
      </c>
      <c r="D7" s="14">
        <v>0.3</v>
      </c>
      <c r="E7" s="14">
        <v>0.3</v>
      </c>
    </row>
    <row r="8" spans="2:5" ht="13.5">
      <c r="B8" s="15" t="s">
        <v>6</v>
      </c>
      <c r="C8" s="14">
        <v>0.3</v>
      </c>
      <c r="D8" s="14">
        <v>0.25</v>
      </c>
      <c r="E8" s="14">
        <v>0.2</v>
      </c>
    </row>
    <row r="9" spans="2:5" ht="13.5">
      <c r="B9" s="15" t="s">
        <v>8</v>
      </c>
      <c r="C9" s="14">
        <v>0.3</v>
      </c>
      <c r="D9" s="14">
        <v>0.2</v>
      </c>
      <c r="E9" s="14">
        <v>0.5</v>
      </c>
    </row>
  </sheetData>
  <mergeCells count="3">
    <mergeCell ref="B4:E4"/>
    <mergeCell ref="B5:B6"/>
    <mergeCell ref="C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1"/>
  <sheetViews>
    <sheetView workbookViewId="0" topLeftCell="A1">
      <selection activeCell="E5" sqref="E5:E7"/>
    </sheetView>
  </sheetViews>
  <sheetFormatPr defaultColWidth="9.140625" defaultRowHeight="12.75"/>
  <cols>
    <col min="2" max="2" width="12.7109375" style="0" customWidth="1"/>
  </cols>
  <sheetData>
    <row r="3" spans="2:6" ht="13.5">
      <c r="B3" s="16" t="s">
        <v>29</v>
      </c>
      <c r="C3" s="16"/>
      <c r="D3" s="16"/>
      <c r="E3" s="16"/>
      <c r="F3" s="16"/>
    </row>
    <row r="4" spans="2:6" ht="27">
      <c r="B4" s="18" t="s">
        <v>30</v>
      </c>
      <c r="C4" s="18" t="s">
        <v>17</v>
      </c>
      <c r="D4" s="18" t="s">
        <v>31</v>
      </c>
      <c r="E4" s="18" t="s">
        <v>32</v>
      </c>
      <c r="F4" s="18" t="s">
        <v>33</v>
      </c>
    </row>
    <row r="5" spans="2:6" ht="13.5">
      <c r="B5" s="19">
        <v>36906</v>
      </c>
      <c r="C5" s="14">
        <v>1</v>
      </c>
      <c r="D5" s="14" t="s">
        <v>34</v>
      </c>
      <c r="E5" s="14" t="s">
        <v>15</v>
      </c>
      <c r="F5" s="14">
        <v>300</v>
      </c>
    </row>
    <row r="6" spans="2:6" ht="13.5">
      <c r="B6" s="19">
        <v>36932</v>
      </c>
      <c r="C6" s="14">
        <v>2</v>
      </c>
      <c r="D6" s="14" t="s">
        <v>35</v>
      </c>
      <c r="E6" s="14" t="s">
        <v>13</v>
      </c>
      <c r="F6" s="14">
        <v>100</v>
      </c>
    </row>
    <row r="7" spans="2:6" ht="13.5">
      <c r="B7" s="19">
        <v>36942</v>
      </c>
      <c r="C7" s="14">
        <v>3</v>
      </c>
      <c r="D7" s="14" t="s">
        <v>36</v>
      </c>
      <c r="E7" s="14" t="s">
        <v>14</v>
      </c>
      <c r="F7" s="14">
        <v>250</v>
      </c>
    </row>
    <row r="8" spans="2:6" ht="13.5">
      <c r="B8" s="19">
        <v>36949</v>
      </c>
      <c r="C8" s="14">
        <v>4</v>
      </c>
      <c r="D8" s="14" t="s">
        <v>35</v>
      </c>
      <c r="E8" s="14" t="s">
        <v>13</v>
      </c>
      <c r="F8" s="14">
        <v>400</v>
      </c>
    </row>
    <row r="9" spans="2:6" ht="13.5">
      <c r="B9" s="19">
        <v>36960</v>
      </c>
      <c r="C9" s="14">
        <v>5</v>
      </c>
      <c r="D9" s="14" t="s">
        <v>34</v>
      </c>
      <c r="E9" s="14" t="s">
        <v>15</v>
      </c>
      <c r="F9" s="14">
        <v>400</v>
      </c>
    </row>
    <row r="10" spans="2:6" ht="13.5">
      <c r="B10" s="19">
        <v>36970</v>
      </c>
      <c r="C10" s="14">
        <v>6</v>
      </c>
      <c r="D10" s="14" t="s">
        <v>37</v>
      </c>
      <c r="E10" s="14" t="s">
        <v>13</v>
      </c>
      <c r="F10" s="14">
        <v>300</v>
      </c>
    </row>
    <row r="11" spans="2:6" ht="13.5">
      <c r="B11" s="19">
        <v>36977</v>
      </c>
      <c r="C11" s="14">
        <v>7</v>
      </c>
      <c r="D11" s="14" t="s">
        <v>38</v>
      </c>
      <c r="E11" s="14" t="s">
        <v>14</v>
      </c>
      <c r="F11" s="14">
        <v>350</v>
      </c>
    </row>
  </sheetData>
  <mergeCells count="1">
    <mergeCell ref="B3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I10"/>
  <sheetViews>
    <sheetView tabSelected="1" zoomScale="150" zoomScaleNormal="15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/>
  <sheetData>
    <row r="3" spans="2:8" ht="15.75">
      <c r="B3" s="20" t="s">
        <v>39</v>
      </c>
      <c r="C3" s="20"/>
      <c r="D3" s="20"/>
      <c r="E3" s="20"/>
      <c r="F3" s="20"/>
      <c r="G3" s="20"/>
      <c r="H3" s="20"/>
    </row>
    <row r="4" spans="2:8" ht="14.25">
      <c r="B4" s="21" t="s">
        <v>40</v>
      </c>
      <c r="C4" s="22" t="s">
        <v>41</v>
      </c>
      <c r="D4" s="22"/>
      <c r="E4" s="22"/>
      <c r="F4" s="22" t="s">
        <v>42</v>
      </c>
      <c r="G4" s="22"/>
      <c r="H4" s="22"/>
    </row>
    <row r="5" spans="2:8" ht="15.75">
      <c r="B5" s="21"/>
      <c r="C5" s="23" t="s">
        <v>3</v>
      </c>
      <c r="D5" s="23" t="s">
        <v>6</v>
      </c>
      <c r="E5" s="23" t="s">
        <v>8</v>
      </c>
      <c r="F5" s="23" t="s">
        <v>3</v>
      </c>
      <c r="G5" s="23" t="s">
        <v>6</v>
      </c>
      <c r="H5" s="23" t="s">
        <v>8</v>
      </c>
    </row>
    <row r="6" spans="2:9" ht="15.75">
      <c r="B6" s="23" t="s">
        <v>13</v>
      </c>
      <c r="C6" s="24">
        <f>SUMIF('kho nguyen lieu'!$I$4:$I$11,'bao cao'!C$5&amp;'bao cao'!$B6,'kho nguyen lieu'!$H$4:$H$11)</f>
        <v>600</v>
      </c>
      <c r="D6" s="24">
        <f>SUMIF('kho nguyen lieu'!$I$4:$I$11,'bao cao'!D$5&amp;'bao cao'!$B6,'kho nguyen lieu'!$H$4:$H$11)</f>
        <v>400</v>
      </c>
      <c r="E6" s="24">
        <f>SUMIF('kho nguyen lieu'!$I$4:$I$11,'bao cao'!E$5&amp;'bao cao'!$B6,'kho nguyen lieu'!$H$4:$H$11)</f>
        <v>300</v>
      </c>
      <c r="F6" s="24">
        <f>INDEX('dinh muc'!$C$7:$E$9,MATCH('bao cao'!F$5,'dinh muc'!$B$7:$B$9,0),MATCH('bao cao'!$B6,'dinh muc'!$C$6:$E$6,0))*$I6</f>
        <v>160</v>
      </c>
      <c r="G6" s="24">
        <f>INDEX('dinh muc'!$C$7:$E$9,MATCH('bao cao'!G$5,'dinh muc'!$B$7:$B$9,0),MATCH('bao cao'!$B6,'dinh muc'!$C$6:$E$6,0))*$I6</f>
        <v>240</v>
      </c>
      <c r="H6" s="24">
        <f>INDEX('dinh muc'!$C$7:$E$9,MATCH('bao cao'!H$5,'dinh muc'!$B$7:$B$9,0),MATCH('bao cao'!$B6,'dinh muc'!$C$6:$E$6,0))*$I6</f>
        <v>240</v>
      </c>
      <c r="I6">
        <f>SUMIF('nhap kho'!$E$5:$E$11,'bao cao'!B6,'nhap kho'!$F$5:$F$11)</f>
        <v>800</v>
      </c>
    </row>
    <row r="7" spans="2:9" ht="15.75">
      <c r="B7" s="23" t="s">
        <v>14</v>
      </c>
      <c r="C7" s="24">
        <f>SUMIF('kho nguyen lieu'!$I$4:$I$11,'bao cao'!C$5&amp;'bao cao'!$B7,'kho nguyen lieu'!$H$4:$H$11)</f>
        <v>150</v>
      </c>
      <c r="D7" s="24">
        <f>SUMIF('kho nguyen lieu'!$I$4:$I$11,'bao cao'!D$5&amp;'bao cao'!$B7,'kho nguyen lieu'!$H$4:$H$11)</f>
        <v>100</v>
      </c>
      <c r="E7" s="24">
        <f>SUMIF('kho nguyen lieu'!$I$4:$I$11,'bao cao'!E$5&amp;'bao cao'!$B7,'kho nguyen lieu'!$H$4:$H$11)</f>
        <v>100</v>
      </c>
      <c r="F7" s="24">
        <f>INDEX('dinh muc'!$C$7:$E$9,MATCH('bao cao'!F$5,'dinh muc'!$B$7:$B$9,0),MATCH('bao cao'!$B7,'dinh muc'!$C$6:$E$6,0))*$I7</f>
        <v>180</v>
      </c>
      <c r="G7" s="24">
        <f>INDEX('dinh muc'!$C$7:$E$9,MATCH('bao cao'!G$5,'dinh muc'!$B$7:$B$9,0),MATCH('bao cao'!$B7,'dinh muc'!$C$6:$E$6,0))*$I7</f>
        <v>150</v>
      </c>
      <c r="H7" s="24">
        <f>INDEX('dinh muc'!$C$7:$E$9,MATCH('bao cao'!H$5,'dinh muc'!$B$7:$B$9,0),MATCH('bao cao'!$B7,'dinh muc'!$C$6:$E$6,0))*$I7</f>
        <v>120</v>
      </c>
      <c r="I7">
        <f>SUMIF('nhap kho'!$E$5:$E$11,'bao cao'!B7,'nhap kho'!$F$5:$F$11)</f>
        <v>600</v>
      </c>
    </row>
    <row r="8" spans="2:9" ht="15.75">
      <c r="B8" s="23" t="s">
        <v>15</v>
      </c>
      <c r="C8" s="24">
        <f>SUMIF('kho nguyen lieu'!$I$4:$I$11,'bao cao'!C$5&amp;'bao cao'!$B8,'kho nguyen lieu'!$H$4:$H$11)</f>
        <v>0</v>
      </c>
      <c r="D8" s="24">
        <f>SUMIF('kho nguyen lieu'!$I$4:$I$11,'bao cao'!D$5&amp;'bao cao'!$B8,'kho nguyen lieu'!$H$4:$H$11)</f>
        <v>0</v>
      </c>
      <c r="E8" s="24">
        <f>SUMIF('kho nguyen lieu'!$I$4:$I$11,'bao cao'!E$5&amp;'bao cao'!$B8,'kho nguyen lieu'!$H$4:$H$11)</f>
        <v>0</v>
      </c>
      <c r="F8" s="24">
        <f>INDEX('dinh muc'!$C$7:$E$9,MATCH('bao cao'!F$5,'dinh muc'!$B$7:$B$9,0),MATCH('bao cao'!$B8,'dinh muc'!$C$6:$E$6,0))*$I8</f>
        <v>210</v>
      </c>
      <c r="G8" s="24">
        <f>INDEX('dinh muc'!$C$7:$E$9,MATCH('bao cao'!G$5,'dinh muc'!$B$7:$B$9,0),MATCH('bao cao'!$B8,'dinh muc'!$C$6:$E$6,0))*$I8</f>
        <v>140</v>
      </c>
      <c r="H8" s="24">
        <f>INDEX('dinh muc'!$C$7:$E$9,MATCH('bao cao'!H$5,'dinh muc'!$B$7:$B$9,0),MATCH('bao cao'!$B8,'dinh muc'!$C$6:$E$6,0))*$I8</f>
        <v>350</v>
      </c>
      <c r="I8">
        <f>SUMIF('nhap kho'!$E$5:$E$11,'bao cao'!B8,'nhap kho'!$F$5:$F$11)</f>
        <v>700</v>
      </c>
    </row>
    <row r="9" spans="2:8" ht="15.75">
      <c r="B9" s="24" t="s">
        <v>43</v>
      </c>
      <c r="C9" s="24"/>
      <c r="D9" s="24"/>
      <c r="E9" s="24"/>
      <c r="F9" s="23" t="s">
        <v>22</v>
      </c>
      <c r="G9" s="23" t="s">
        <v>22</v>
      </c>
      <c r="H9" s="23" t="s">
        <v>22</v>
      </c>
    </row>
    <row r="10" spans="2:8" ht="14.25">
      <c r="B10" s="24" t="s">
        <v>44</v>
      </c>
      <c r="C10" s="24"/>
      <c r="D10" s="24"/>
      <c r="E10" s="24"/>
      <c r="F10" s="25" t="s">
        <v>22</v>
      </c>
      <c r="G10" s="25" t="s">
        <v>22</v>
      </c>
      <c r="H10" s="25" t="s">
        <v>22</v>
      </c>
    </row>
  </sheetData>
  <mergeCells count="4">
    <mergeCell ref="B3:H3"/>
    <mergeCell ref="B4:B5"/>
    <mergeCell ref="C4:E4"/>
    <mergeCell ref="F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2"/>
  <sheetViews>
    <sheetView workbookViewId="0" topLeftCell="C1">
      <selection activeCell="E14" sqref="E14"/>
    </sheetView>
  </sheetViews>
  <sheetFormatPr defaultColWidth="9.140625" defaultRowHeight="12.75"/>
  <cols>
    <col min="2" max="2" width="13.140625" style="0" customWidth="1"/>
    <col min="3" max="3" width="14.57421875" style="0" customWidth="1"/>
    <col min="4" max="4" width="18.7109375" style="0" customWidth="1"/>
    <col min="5" max="5" width="14.28125" style="0" customWidth="1"/>
    <col min="7" max="7" width="15.28125" style="0" customWidth="1"/>
    <col min="9" max="9" width="14.57421875" style="0" customWidth="1"/>
  </cols>
  <sheetData>
    <row r="2" spans="2:9" ht="13.5">
      <c r="B2" s="16" t="s">
        <v>16</v>
      </c>
      <c r="C2" s="16"/>
      <c r="D2" s="16"/>
      <c r="E2" s="16"/>
      <c r="F2" s="16"/>
      <c r="G2" s="16"/>
      <c r="H2" s="16"/>
      <c r="I2" s="16"/>
    </row>
    <row r="3" spans="2:9" ht="26.25" customHeight="1">
      <c r="B3" s="14" t="s">
        <v>17</v>
      </c>
      <c r="C3" s="14" t="s">
        <v>18</v>
      </c>
      <c r="D3" s="14" t="s">
        <v>1</v>
      </c>
      <c r="E3" s="14" t="s">
        <v>0</v>
      </c>
      <c r="F3" s="14" t="s">
        <v>2</v>
      </c>
      <c r="G3" s="14" t="s">
        <v>19</v>
      </c>
      <c r="H3" s="14" t="s">
        <v>20</v>
      </c>
      <c r="I3" s="17"/>
    </row>
    <row r="4" spans="2:9" ht="17.25">
      <c r="B4" s="14">
        <v>1</v>
      </c>
      <c r="C4" s="15" t="s">
        <v>21</v>
      </c>
      <c r="D4" s="14" t="str">
        <f>VLOOKUP(E4,tenvt,2)</f>
        <v>BOÄT</v>
      </c>
      <c r="E4" s="15" t="s">
        <v>6</v>
      </c>
      <c r="F4" s="14" t="str">
        <f>VLOOKUP(E4,tenvt,3,0)</f>
        <v>KG</v>
      </c>
      <c r="G4" s="14" t="s">
        <v>14</v>
      </c>
      <c r="H4" s="14">
        <v>100</v>
      </c>
      <c r="I4" s="17" t="str">
        <f>E4&amp;G4</f>
        <v>BOSPB</v>
      </c>
    </row>
    <row r="5" spans="2:9" ht="17.25">
      <c r="B5" s="14">
        <v>2</v>
      </c>
      <c r="C5" s="15" t="s">
        <v>23</v>
      </c>
      <c r="D5" s="14" t="str">
        <f>VLOOKUP(E5,tenvt,2)</f>
        <v>BOÄT</v>
      </c>
      <c r="E5" s="15" t="s">
        <v>3</v>
      </c>
      <c r="F5" s="14" t="str">
        <f>VLOOKUP(E5,tenvt,3,0)</f>
        <v>KG</v>
      </c>
      <c r="G5" s="14" t="s">
        <v>14</v>
      </c>
      <c r="H5" s="14">
        <v>150</v>
      </c>
      <c r="I5" s="17" t="str">
        <f aca="true" t="shared" si="0" ref="I5:I11">E5&amp;G5</f>
        <v>ÑGSPB</v>
      </c>
    </row>
    <row r="6" spans="2:9" ht="17.25">
      <c r="B6" s="14">
        <v>3</v>
      </c>
      <c r="C6" s="15" t="s">
        <v>24</v>
      </c>
      <c r="D6" s="14" t="str">
        <f>VLOOKUP(E6,tenvt,2)</f>
        <v>TRÖÙNG</v>
      </c>
      <c r="E6" s="15" t="s">
        <v>8</v>
      </c>
      <c r="F6" s="14" t="str">
        <f>VLOOKUP(E6,tenvt,3,0)</f>
        <v>QUAÛ</v>
      </c>
      <c r="G6" s="14" t="s">
        <v>14</v>
      </c>
      <c r="H6" s="14">
        <v>100</v>
      </c>
      <c r="I6" s="17" t="str">
        <f t="shared" si="0"/>
        <v>TRSPB</v>
      </c>
    </row>
    <row r="7" spans="2:9" ht="17.25">
      <c r="B7" s="14">
        <v>4</v>
      </c>
      <c r="C7" s="15" t="s">
        <v>25</v>
      </c>
      <c r="D7" s="14" t="str">
        <f>VLOOKUP(E7,tenvt,2)</f>
        <v>BOÄT</v>
      </c>
      <c r="E7" s="15" t="s">
        <v>6</v>
      </c>
      <c r="F7" s="14" t="str">
        <f>VLOOKUP(E7,tenvt,3,0)</f>
        <v>KG</v>
      </c>
      <c r="G7" s="14" t="s">
        <v>13</v>
      </c>
      <c r="H7" s="14">
        <v>200</v>
      </c>
      <c r="I7" s="17" t="str">
        <f t="shared" si="0"/>
        <v>BOSPA</v>
      </c>
    </row>
    <row r="8" spans="2:9" ht="17.25">
      <c r="B8" s="14">
        <v>5</v>
      </c>
      <c r="C8" s="15" t="s">
        <v>23</v>
      </c>
      <c r="D8" s="14" t="str">
        <f>VLOOKUP(E8,tenvt,2)</f>
        <v>BOÄT</v>
      </c>
      <c r="E8" s="15" t="s">
        <v>3</v>
      </c>
      <c r="F8" s="14" t="str">
        <f>VLOOKUP(E8,tenvt,3,0)</f>
        <v>KG</v>
      </c>
      <c r="G8" s="14" t="s">
        <v>13</v>
      </c>
      <c r="H8" s="14">
        <v>400</v>
      </c>
      <c r="I8" s="17" t="str">
        <f t="shared" si="0"/>
        <v>ÑGSPA</v>
      </c>
    </row>
    <row r="9" spans="2:9" ht="17.25">
      <c r="B9" s="14">
        <v>6</v>
      </c>
      <c r="C9" s="15" t="s">
        <v>24</v>
      </c>
      <c r="D9" s="14" t="str">
        <f>VLOOKUP(E9,tenvt,2)</f>
        <v>TRÖÙNG</v>
      </c>
      <c r="E9" s="15" t="s">
        <v>8</v>
      </c>
      <c r="F9" s="14" t="str">
        <f>VLOOKUP(E9,tenvt,3,0)</f>
        <v>QUAÛ</v>
      </c>
      <c r="G9" s="14" t="s">
        <v>13</v>
      </c>
      <c r="H9" s="14">
        <v>300</v>
      </c>
      <c r="I9" s="17" t="str">
        <f t="shared" si="0"/>
        <v>TRSPA</v>
      </c>
    </row>
    <row r="10" spans="2:9" ht="17.25">
      <c r="B10" s="14">
        <v>7</v>
      </c>
      <c r="C10" s="15" t="s">
        <v>21</v>
      </c>
      <c r="D10" s="14" t="str">
        <f>VLOOKUP(E10,tenvt,2)</f>
        <v>BOÄT</v>
      </c>
      <c r="E10" s="15" t="s">
        <v>3</v>
      </c>
      <c r="F10" s="14" t="str">
        <f>VLOOKUP(E10,tenvt,3,0)</f>
        <v>KG</v>
      </c>
      <c r="G10" s="14" t="s">
        <v>13</v>
      </c>
      <c r="H10" s="14">
        <v>200</v>
      </c>
      <c r="I10" s="17" t="str">
        <f t="shared" si="0"/>
        <v>ÑGSPA</v>
      </c>
    </row>
    <row r="11" spans="2:9" ht="17.25">
      <c r="B11" s="14">
        <v>8</v>
      </c>
      <c r="C11" s="15" t="s">
        <v>24</v>
      </c>
      <c r="D11" s="14" t="str">
        <f>VLOOKUP(E11,tenvt,2)</f>
        <v>BOÄT</v>
      </c>
      <c r="E11" s="15" t="s">
        <v>6</v>
      </c>
      <c r="F11" s="14" t="str">
        <f>VLOOKUP(E11,tenvt,3,0)</f>
        <v>KG</v>
      </c>
      <c r="G11" s="14" t="s">
        <v>13</v>
      </c>
      <c r="H11" s="14">
        <v>200</v>
      </c>
      <c r="I11" s="17" t="str">
        <f t="shared" si="0"/>
        <v>BOSPA</v>
      </c>
    </row>
    <row r="12" spans="2:9" ht="17.25">
      <c r="B12" s="14" t="s">
        <v>26</v>
      </c>
      <c r="C12" s="15" t="s">
        <v>27</v>
      </c>
      <c r="D12" s="14" t="s">
        <v>27</v>
      </c>
      <c r="E12" s="15" t="s">
        <v>28</v>
      </c>
      <c r="F12" s="14"/>
      <c r="G12" s="14"/>
      <c r="H12" s="14"/>
      <c r="I12" s="17"/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2008-12-17T08:57:31Z</dcterms:created>
  <dcterms:modified xsi:type="dcterms:W3CDTF">2008-12-17T09:34:04Z</dcterms:modified>
  <cp:category/>
  <cp:version/>
  <cp:contentType/>
  <cp:contentStatus/>
</cp:coreProperties>
</file>